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22" i="1" l="1"/>
  <c r="C121" i="1"/>
  <c r="C120" i="1"/>
  <c r="C119" i="1"/>
  <c r="C118" i="1"/>
  <c r="C117" i="1"/>
  <c r="C116" i="1"/>
  <c r="C115" i="1"/>
  <c r="C114" i="1"/>
  <c r="C113" i="1"/>
  <c r="C112" i="1"/>
  <c r="D96" i="1" l="1"/>
  <c r="C100" i="1" l="1"/>
  <c r="D101" i="1"/>
  <c r="C98" i="1" l="1"/>
  <c r="C97" i="1"/>
  <c r="C94" i="1"/>
  <c r="C93" i="1"/>
  <c r="C91" i="1"/>
  <c r="C85" i="1"/>
  <c r="C80" i="1" l="1"/>
  <c r="D78" i="1"/>
  <c r="C60" i="1"/>
  <c r="C102" i="1" l="1"/>
  <c r="D110" i="1"/>
  <c r="C111" i="1"/>
  <c r="C107" i="1"/>
  <c r="C103" i="1"/>
  <c r="D106" i="1" l="1"/>
  <c r="C110" i="1"/>
  <c r="C101" i="1"/>
  <c r="D90" i="1" l="1"/>
  <c r="D82" i="1"/>
  <c r="D74" i="1"/>
  <c r="D69" i="1"/>
  <c r="D61" i="1"/>
  <c r="D56" i="1"/>
  <c r="D6" i="1"/>
  <c r="D55" i="1" l="1"/>
  <c r="D81" i="1"/>
  <c r="C7" i="1"/>
  <c r="C6" i="1"/>
  <c r="C109" i="1"/>
  <c r="C108" i="1"/>
  <c r="C104" i="1"/>
  <c r="C99" i="1"/>
  <c r="C96" i="1" s="1"/>
  <c r="C95" i="1"/>
  <c r="C92" i="1"/>
  <c r="C89" i="1"/>
  <c r="C88" i="1"/>
  <c r="C87" i="1"/>
  <c r="C86" i="1"/>
  <c r="C84" i="1"/>
  <c r="C83" i="1"/>
  <c r="C82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59" i="1"/>
  <c r="C58" i="1"/>
  <c r="C57" i="1"/>
  <c r="C56" i="1"/>
  <c r="C52" i="1"/>
  <c r="C50" i="1"/>
  <c r="C49" i="1"/>
  <c r="C45" i="1"/>
  <c r="C38" i="1"/>
  <c r="C35" i="1"/>
  <c r="C25" i="1"/>
  <c r="C21" i="1"/>
  <c r="C18" i="1"/>
  <c r="C14" i="1"/>
  <c r="C55" i="1" l="1"/>
  <c r="D105" i="1"/>
  <c r="D123" i="1" s="1"/>
  <c r="C90" i="1"/>
  <c r="C81" i="1" s="1"/>
  <c r="C79" i="1" l="1"/>
  <c r="C78" i="1" s="1"/>
  <c r="C106" i="1"/>
  <c r="C105" i="1" l="1"/>
  <c r="C123" i="1"/>
</calcChain>
</file>

<file path=xl/sharedStrings.xml><?xml version="1.0" encoding="utf-8"?>
<sst xmlns="http://schemas.openxmlformats.org/spreadsheetml/2006/main" count="212" uniqueCount="169">
  <si>
    <t>Наименование работ и услуг</t>
  </si>
  <si>
    <t>Периодичность выполнения работ и оказания услуг</t>
  </si>
  <si>
    <t>Годовая плата  (рублей)</t>
  </si>
  <si>
    <t>Стоимость  на  1кв.м  общей  площади                                                                                                 (рублей  в  месяц)</t>
  </si>
  <si>
    <t>I. 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многоквартирных домов</t>
  </si>
  <si>
    <t>1. Работы, выполняемые в отношении всех видов фундаментов:</t>
  </si>
  <si>
    <t>проверка соответствия параметров вертикальной планировки территории вокруг здания проектным параметрам. Устранение выявленных нарушений;</t>
  </si>
  <si>
    <t>один раз в год при проведении весеннего осмотра</t>
  </si>
  <si>
    <t>проверка технического состояния видимых частей конструкций с выявлением:</t>
  </si>
  <si>
    <t>признаков неравномерных осадок фундаментов всех типов;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</si>
  <si>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фундаментами;</t>
  </si>
  <si>
    <t>при выявлении нарушений - разработка контрольных шурфов в местах обнаружения дефектов, детальное обследование и составление плана мероприятий по устранению причин нарушения и восстановлению эксплуатационных свойств конструкций;</t>
  </si>
  <si>
    <t>по мере необходимости</t>
  </si>
  <si>
    <t>проверка состояния гидроизоляции фундаментов и систем водоотвода фундамента. При выявлении нарушений - восстановление их работоспособности;</t>
  </si>
  <si>
    <t>один раз в год при подготовке жилого дома к эксплуатации в ОЗП</t>
  </si>
  <si>
    <t>2. Работы, выполняемые в зданиях с подвалами:</t>
  </si>
  <si>
    <t>проверка температурно-влажностного режима подвальных помещений и при выявлении нарушений устранение причин его нарушения;</t>
  </si>
  <si>
    <t>один раз в квартал</t>
  </si>
  <si>
    <t>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требованиями;</t>
  </si>
  <si>
    <t>контроль за состоянием дверей подвалов и технических подполий, запорных устройств на них. Устранение выявленных неисправностей.</t>
  </si>
  <si>
    <t>3.  Работы, выполняемые для надлежащего содержания стен многоквартирного дома:</t>
  </si>
  <si>
    <t>2 раза в год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</si>
  <si>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устройств;</t>
  </si>
  <si>
    <t>в случае выявления повреждений и нарушений - составление плана мероприятий по инструментальному обследованию стен, восстановлению проектных условий их эксплуатации и его выполнение.</t>
  </si>
  <si>
    <t>4. Работы, выполняемые в целях надлежащего содержания перекрытий и покрытий многоквартирного дома:</t>
  </si>
  <si>
    <t>два раза в год при проведении весеннего осмотра</t>
  </si>
  <si>
    <t>и при подготовке жилого дома к эксплуатации в осенне-зимний период</t>
  </si>
  <si>
    <t>выявление нарушений условий эксплуатации, несанкционированных изменений конструктивного решения, выявления прогибов, трещин и колебаний;</t>
  </si>
  <si>
    <t>проверка состояния утеплителя, гидроизоляции и звукоизоляции, адгезии отделочных слоев к конструкциям перекрытия (покрытия);</t>
  </si>
  <si>
    <t>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</si>
  <si>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5. Работы, выполняемые в целях надлежащего содержания крыш многоквартирного дома:</t>
  </si>
  <si>
    <t xml:space="preserve">два раза в год </t>
  </si>
  <si>
    <t>проверка кровли на отсутствие протечек;</t>
  </si>
  <si>
    <t>проверка устройств и оборудования, расположенного на крыше;</t>
  </si>
  <si>
    <t>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водостока;</t>
  </si>
  <si>
    <t>проверка температурно-влажностного режима и воздухообмена на чердаке;</t>
  </si>
  <si>
    <t>контроль состояния оборудования или устройств, предотвращающих образование наледи и сосулек;</t>
  </si>
  <si>
    <t>один раз в год при подготовке к зиме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</si>
  <si>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вод;</t>
  </si>
  <si>
    <t>два раза в год</t>
  </si>
  <si>
    <t>проверка и при необходимости очистка кровли от скопления снега и наледи;</t>
  </si>
  <si>
    <t>По мере необходимости</t>
  </si>
  <si>
    <t>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составами;</t>
  </si>
  <si>
    <t>один раз в год при подготовке жилого дома к эксплуатации в осенне-зимний период</t>
  </si>
  <si>
    <t>при выявлении нарушений, приводящих к протечкам - незамедлительное их устранение. В остальных случаях - разработка плана восстановительных работ (при необходимости), проведение восстановительных работ.</t>
  </si>
  <si>
    <t>Немедленно</t>
  </si>
  <si>
    <t>выявление деформации и повреждений в несущих конструкциях, надежности крепления ограждений, выбоин и сколов в ступенях;</t>
  </si>
  <si>
    <t>при выявлении повреждений и нарушений - разработка плана восстановительных работ (при необходимости), проведение восстановительных работ;</t>
  </si>
  <si>
    <t>7. Работы, выполняемые в целях надлежащего содержания фасадов многоквартирных домов:</t>
  </si>
  <si>
    <t>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водостоков;</t>
  </si>
  <si>
    <t>контроль состояния и работоспособности подсветки информационных знаков, входов в подъезды (домовые знаки и т.д.);</t>
  </si>
  <si>
    <t>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козырьках;</t>
  </si>
  <si>
    <t>контроль состояния и восстановление или замена отдельных элементов крылец и зонтов над входами в здание, в подвалы и над балконами;</t>
  </si>
  <si>
    <t>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(остановы);</t>
  </si>
  <si>
    <t>8. Работы, выполняемые в целях надлежащего содержания перегородок в многоквартирных домах:</t>
  </si>
  <si>
    <t>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трубопроводов;</t>
  </si>
  <si>
    <t>проверка звукоизоляции и огнезащиты;</t>
  </si>
  <si>
    <t>9. Работы, выполняемые в целях надлежащего содержания внутренней отделки многоквартирных домов, - проверка состояния внутренней отделки. При наличии угрозы обрушения отделочных слоев или нарушения защитных свойств отделки по отношению к несущим конструкциям и инженерному оборудованию - устранение выявленных нарушений.</t>
  </si>
  <si>
    <t>Два раза в год  в ходе весеннего и осеннего осмотра</t>
  </si>
  <si>
    <t>10. Работы, выполняемые в целях надлежащего содержания полов помещений, относящихся к общему имуществу в многоквартирном доме:</t>
  </si>
  <si>
    <t xml:space="preserve"> два раза в год</t>
  </si>
  <si>
    <t>11. Работы, выполняемые в целях надлежащего содержания оконных и дверных заполнений помещений, относящихся к общему имуществу в многоквартирном доме:</t>
  </si>
  <si>
    <t>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доме;</t>
  </si>
  <si>
    <t>при выявлении нарушений в отопительный период - незамедлительный ремонт. В остальных случаях - разработка плана восстановительных работ (при необходимости), проведение восстановительных работ.</t>
  </si>
  <si>
    <t>II. 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</si>
  <si>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12. Работы, выполняемые в целях надлежащего содержания систем вентиляции многоквартирного дома:</t>
  </si>
  <si>
    <t>Один раз в год</t>
  </si>
  <si>
    <t>устранение неплотностей в вентиляционных каналах и шахтах, устранение засоров в каналах, устранение неисправностей, зонтов над шахтами и дефлекторов;</t>
  </si>
  <si>
    <t>По мере необходимомти</t>
  </si>
  <si>
    <t>13. Общие работы, выполняемые для надлежащего содержания систем водоснабжения, отопления и водоотведения в многоквартирном доме:</t>
  </si>
  <si>
    <t>проверка исправности, работоспособности, регулировка и техническое обслуживание 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каналах),канализационных вытяжек;</t>
  </si>
  <si>
    <t xml:space="preserve">2 раза в год 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</si>
  <si>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систем;</t>
  </si>
  <si>
    <t>2 раза в месяц</t>
  </si>
  <si>
    <t>контроль состояния и замена неисправных контрольно-измерительных приборов (манометров, термометров и т.п.);</t>
  </si>
  <si>
    <t>8 раз в  отопительный сезон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</si>
  <si>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доме;</t>
  </si>
  <si>
    <t>1 раз в год при подготовке к работе в зимних условиях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</si>
  <si>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разгерметизации;</t>
  </si>
  <si>
    <t>немедленно</t>
  </si>
  <si>
    <t>контроль состояния и восстановление исправности элементов внутренней канализации, канализационных вытяжек, дренажных систем и дворовой канализации, промывка канализационных лежаков;</t>
  </si>
  <si>
    <t>промывка участков водопровода после выполнения ремонтно-строительных работ на водопроводе;</t>
  </si>
  <si>
    <t xml:space="preserve">испытания на прочность и плотность (гидравлические испытания) узлов ввода и систем отопления, промывка и регулировка систем отопления; </t>
  </si>
  <si>
    <t>проведение пробных пусконаладочных работ (пробные топки);</t>
  </si>
  <si>
    <t>удаление воздуха из системы отопления;</t>
  </si>
  <si>
    <t>1 раз в год при подготовке к ОЗП</t>
  </si>
  <si>
    <t>промывка централизованных систем теплоснабжения для удаления накипно-коррозионных отложений.</t>
  </si>
  <si>
    <t>15. Работы, выполняемые в целях надлежащего содержания электрооборудования, радио- и телекоммуникационного оборудования в многоквартирном доме:</t>
  </si>
  <si>
    <t>проверка заземления оболочки электрокабеля, оборудования, замеры сопротивления изоляции проводов, трубопроводов и восстановление цепей заземления по результатам проверки;</t>
  </si>
  <si>
    <t>1 раз в год</t>
  </si>
  <si>
    <t>проверка и обеспечение работоспособности устройств защитного отключения;</t>
  </si>
  <si>
    <t>техническое обслуживание и ремонт элементов внутридомовых электросетей, очистка клемм и соединений в групповых щитках и распределительных шкафах, наладка электрооборудования;</t>
  </si>
  <si>
    <t>III. Работы и услуги по содержанию иного общего имущества в многоквартирном доме</t>
  </si>
  <si>
    <t>17. Работы по содержанию помещений, входящих в состав общего имущества в многоквартирном доме:</t>
  </si>
  <si>
    <t>3 раза в неделю</t>
  </si>
  <si>
    <t>проведение дератизации и дезинсекции помещений, входящих в состав общего имущества в многоквартирном доме.</t>
  </si>
  <si>
    <t>3 раза в неделю (декабрь февраль), при выпадении снега в течение 5 часов.</t>
  </si>
  <si>
    <t xml:space="preserve">В течении суток </t>
  </si>
  <si>
    <t>19. Работы по содержанию придомовой территории в теплый период года:</t>
  </si>
  <si>
    <t>подметание и уборка придомовой территории;</t>
  </si>
  <si>
    <t>3 раза в неделю (март – ноябрь)</t>
  </si>
  <si>
    <t>1 раз в месяц май - октябрь (6раз)</t>
  </si>
  <si>
    <t>3 раза в неделю март - ноябрь</t>
  </si>
  <si>
    <t>20. Работы по обеспечению вывоза бытовых отходов</t>
  </si>
  <si>
    <t>организация мест накопления бытовых отходов, сбор отходов I - IV классов опасности (отработанных ртутьсодержащих ламп и др.) и их передача в специализированные организации, имеющие лицензии на осуществление деятельности по сбору, использованию, обезвреживанию, транспортированию и размещению таких отходов.</t>
  </si>
  <si>
    <t>ежедневно</t>
  </si>
  <si>
    <t>21. Работы по обеспечению требований пожарной безопасности - осмотры и обеспечение работоспособного состояния леерных ограждений, пожарных лестниц, лазов, проходов, выходов,.</t>
  </si>
  <si>
    <t>постоянно</t>
  </si>
  <si>
    <t>по мере возникновения аварий</t>
  </si>
  <si>
    <t>IV. Управление многоквартирным домом</t>
  </si>
  <si>
    <t>Расчет учет и сбор платежей за ЖКУ</t>
  </si>
  <si>
    <t xml:space="preserve">Работы по сбору, обновлению и хранению информации о собственниках и нанимателях помещений </t>
  </si>
  <si>
    <t>ежемесячно</t>
  </si>
  <si>
    <t>Снятие показаний коллективного  прибора учета ХВС</t>
  </si>
  <si>
    <t>Снятие показаний коллективного  прибора учета электроэнергии</t>
  </si>
  <si>
    <t>1 раз в 6 мес.</t>
  </si>
  <si>
    <t>Работы по подготовке предложений по вопросам содержания и ремонта общего имущества</t>
  </si>
  <si>
    <t>Финансово-правовое обеспечение</t>
  </si>
  <si>
    <t xml:space="preserve">Работы по организации оказания услуг и выполнения работ </t>
  </si>
  <si>
    <t>ИТОГО:</t>
  </si>
  <si>
    <r>
      <t>Итого</t>
    </r>
    <r>
      <rPr>
        <b/>
        <sz val="8"/>
        <color theme="1"/>
        <rFont val="Times New Roman"/>
        <family val="1"/>
        <charset val="204"/>
      </rPr>
      <t xml:space="preserve"> за</t>
    </r>
    <r>
      <rPr>
        <b/>
        <sz val="8"/>
        <color rgb="FF000000"/>
        <rFont val="Times New Roman"/>
        <family val="1"/>
        <charset val="204"/>
      </rPr>
      <t xml:space="preserve"> содержание и ремонт общего имущества </t>
    </r>
  </si>
  <si>
    <t>Управляющая организация:</t>
  </si>
  <si>
    <t>Собственники:</t>
  </si>
  <si>
    <t>Аварийно-диспетчерское обслуживание</t>
  </si>
  <si>
    <t>круглосуточно</t>
  </si>
  <si>
    <r>
      <rPr>
        <b/>
        <sz val="8"/>
        <color rgb="FF000000"/>
        <rFont val="Times New Roman"/>
        <family val="1"/>
        <charset val="204"/>
      </rPr>
      <t>АВАРИЙНО-ВОССТАНОВИТЕЛЬНЫЙ РЕМОНТ</t>
    </r>
    <r>
      <rPr>
        <sz val="8"/>
        <color rgb="FF000000"/>
        <rFont val="Times New Roman"/>
        <family val="1"/>
        <charset val="204"/>
      </rPr>
      <t xml:space="preserve">                  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  </r>
  </si>
  <si>
    <t xml:space="preserve">Прием и снятие показаний  приборов учета </t>
  </si>
  <si>
    <t>16. Работы, выполняемые в целях надлежащего содержания систем внутридомового газового оборудования в многоквартирном доме:.</t>
  </si>
  <si>
    <t>организация проверки состояния системы внутридомового газового оборудования и ее отдельных элементов;</t>
  </si>
  <si>
    <t>при выявлении нарушений и неисправностей внутридомового газового оборудования, систем вентиляции, способных повлечь скопление газа в помещениях, - организация проведения работ по их устранению</t>
  </si>
  <si>
    <t xml:space="preserve"> 1раз в год</t>
  </si>
  <si>
    <t xml:space="preserve"> вывоз твердых коммунальных отходов образованных от уборки мест общего пользования и общего имущества, уличного смёта, обрезки кустарников и деревьев, покоса;</t>
  </si>
  <si>
    <t>проверка состояния и наличия тяги вентиляционных каналов в помещениях(кухни) с газоиспользующим оборудованием (плиты);</t>
  </si>
  <si>
    <t>Проверка наличия тяги в вентиляционных каналах с/у</t>
  </si>
  <si>
    <t>Один раз в три года</t>
  </si>
  <si>
    <t>2 раза в неделю</t>
  </si>
  <si>
    <t>влажная уборка (мытьё пола) тамбуров, лестничных площадок и маршей.</t>
  </si>
  <si>
    <t>Влажное подметание лестничных площадок и маршей нижних 2 этажей .</t>
  </si>
  <si>
    <t>влажное подметание лестничных площадок и маршей выше 2-го этажа .</t>
  </si>
  <si>
    <t>обметание подоконников, оконных решеток, перил лестниц, шкафов для электросчетчиков слаботочных устройств), почтовых ящиков), дверных коробок, полотен дверей , доводчиков, дверных ручек(6 шт);</t>
  </si>
  <si>
    <t>обметание пыли, паутины с потолков и стен;</t>
  </si>
  <si>
    <t xml:space="preserve">дезинсекция-1 раз в месяц;дератизация - по мере необходимости </t>
  </si>
  <si>
    <t>Мытьё и протирка оконных переплётов и рам в местах общего пользования</t>
  </si>
  <si>
    <t xml:space="preserve"> подметание  придомовой территории или очистка её от снега наносного происхождения ;</t>
  </si>
  <si>
    <t>Один раз в четыре года</t>
  </si>
  <si>
    <t>14. Работы, выполняемые в целях надлежащего содержания систем теплоснабжения (отопление) в многоквартирных домах:</t>
  </si>
  <si>
    <t>6. Работы, выполняемые в целях надлежащего содержания лестниц многоквартирных домов</t>
  </si>
  <si>
    <t>ТЕКУЩИЙ РЕМОНТ ОБЩЕГО ИМУЩЕСТВА</t>
  </si>
  <si>
    <t>Содержание и ремонт общих детских игровых  площадок</t>
  </si>
  <si>
    <t>три раза в год</t>
  </si>
  <si>
    <t>1 раз в две недели</t>
  </si>
  <si>
    <t>один раз в в две недели</t>
  </si>
  <si>
    <t>Снятие показаний коллективного  прибора учета ГВС и тепловой энергии</t>
  </si>
  <si>
    <t>Прием  показаний индивидуальных, приборов учета  ХВС, ГВС, электроэнергии</t>
  </si>
  <si>
    <t>Снятие  показаний индивидуальных  приборов учета ХВС, ГВС и электроэнергии</t>
  </si>
  <si>
    <t>Прием, хранение  технической документации</t>
  </si>
  <si>
    <t>Поверка общедомовых приборов учёта ХВС и ГВС</t>
  </si>
  <si>
    <t>Директор ООО "Управляющая компания "ДокаДом"________________  С.А. Василенко</t>
  </si>
  <si>
    <t>Площадь 3787,1 кв.м.</t>
  </si>
  <si>
    <t>уборка и выкашивание газонов ;</t>
  </si>
  <si>
    <t>уборка площадок перед входом в подъезды, очистка металлической решетки и приямка.</t>
  </si>
  <si>
    <t>очистка придомовой территории от наледи и льда ;</t>
  </si>
  <si>
    <t>уборка  площадок перед входом в подъезды.</t>
  </si>
  <si>
    <t>сдвигание свежевыпавшего снега и очистка придомовой территории от снега и льда при наличии колейности свыше 5 см;</t>
  </si>
  <si>
    <t>очистка крышек люков колодцев и пожарных гидрантов от снега и льда толщиной слоя свыше 5 см;</t>
  </si>
  <si>
    <t>18.  Работы по содержанию земельного участка, на котором расположен многоквартирный дом, с элементами озеленения  и благоустройства, иными объектами, предназначенными для обслуживания и эксплуатации этого дома (далее - придомовая территория), в холодный период года:</t>
  </si>
  <si>
    <t>Председатель совета дома__________________ В.В. Соснин</t>
  </si>
  <si>
    <r>
      <rPr>
        <sz val="8"/>
        <color theme="1"/>
        <rFont val="Times New Roman"/>
        <family val="1"/>
        <charset val="204"/>
      </rPr>
      <t xml:space="preserve"> 
</t>
    </r>
    <r>
      <rPr>
        <b/>
        <sz val="9"/>
        <color theme="1"/>
        <rFont val="Times New Roman"/>
        <family val="1"/>
        <charset val="204"/>
      </rPr>
      <t xml:space="preserve">ПЕРЕЧЕНЬ И СТОИМОСТЬ
обязательных работ и услуг по содержанию и ремонту общего имущества собственников помещений в многоквартирном доме № 8, 1-й микрорайон, пгт. Новомихайловский, Туапсинский район                                          с "01"декабря 2023 по "31" декабря 2024 г.                           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(Утверждено решением Общего Собрания собственников Протокол от"27"ноября 2022г. № 2022-М1/8-2</t>
    </r>
    <r>
      <rPr>
        <sz val="11"/>
        <color theme="1"/>
        <rFont val="Calibri"/>
        <family val="2"/>
        <scheme val="minor"/>
      </rPr>
      <t>).</t>
    </r>
  </si>
  <si>
    <r>
      <rPr>
        <b/>
        <sz val="10"/>
        <color theme="1"/>
        <rFont val="Times New Roman"/>
        <family val="1"/>
        <charset val="204"/>
      </rPr>
      <t xml:space="preserve">ПРИЛОЖЕНИЕ №1 </t>
    </r>
    <r>
      <rPr>
        <sz val="9"/>
        <color theme="1"/>
        <rFont val="Times New Roman"/>
        <family val="1"/>
        <charset val="204"/>
      </rPr>
      <t xml:space="preserve">                                                    к Договору управления многоквартирным домом по адресу: пгт. Новомихайловский, 
1-й микрорайон, дом № 8
</t>
    </r>
    <r>
      <rPr>
        <b/>
        <sz val="9"/>
        <color theme="1"/>
        <rFont val="Times New Roman"/>
        <family val="1"/>
        <charset val="204"/>
      </rPr>
      <t>№ 2022-М1/8</t>
    </r>
    <r>
      <rPr>
        <sz val="9"/>
        <color theme="1"/>
        <rFont val="Times New Roman"/>
        <family val="1"/>
        <charset val="204"/>
      </rPr>
      <t xml:space="preserve">  от "01" декабря 2022 г.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</si>
</sst>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\ &quot;₽&quot;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6282F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26282F"/>
      <name val="Times New Roman"/>
      <family val="1"/>
      <charset val="204"/>
    </font>
    <font>
      <sz val="11"/>
      <color theme="1"/>
      <name val="Calibri"/>
      <family val="1"/>
      <charset val="204"/>
      <scheme val="minor"/>
    </font>
    <font>
      <b/>
      <i/>
      <sz val="8"/>
      <color rgb="FF000000"/>
      <name val="Times New Roman"/>
      <family val="1"/>
      <charset val="204"/>
    </font>
    <font>
      <b/>
      <i/>
      <sz val="8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/>
    <xf numFmtId="0" fontId="0" fillId="0" borderId="0" xfId="0" applyFill="1"/>
    <xf numFmtId="0" fontId="1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justify" vertical="top" wrapText="1"/>
    </xf>
    <xf numFmtId="0" fontId="11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3" fillId="0" borderId="0" xfId="0" applyFont="1" applyFill="1"/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5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wrapText="1"/>
    </xf>
    <xf numFmtId="0" fontId="0" fillId="0" borderId="0" xfId="0" applyFill="1" applyBorder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zoomScale="130" zoomScaleNormal="130" workbookViewId="0">
      <selection activeCell="F2" sqref="F2"/>
    </sheetView>
  </sheetViews>
  <sheetFormatPr defaultRowHeight="15" x14ac:dyDescent="0.25"/>
  <cols>
    <col min="1" max="1" width="48.5703125" customWidth="1"/>
    <col min="2" max="2" width="15.42578125" customWidth="1"/>
    <col min="3" max="3" width="12" style="2" customWidth="1"/>
    <col min="4" max="4" width="10" style="2" customWidth="1"/>
    <col min="5" max="5" width="0.7109375" hidden="1" customWidth="1"/>
  </cols>
  <sheetData>
    <row r="1" spans="1:9" ht="72" customHeight="1" x14ac:dyDescent="0.25">
      <c r="B1" s="62" t="s">
        <v>168</v>
      </c>
      <c r="C1" s="62"/>
      <c r="D1" s="62"/>
    </row>
    <row r="2" spans="1:9" ht="61.5" customHeight="1" x14ac:dyDescent="0.25">
      <c r="A2" s="63" t="s">
        <v>167</v>
      </c>
      <c r="B2" s="64"/>
      <c r="C2" s="64"/>
      <c r="D2" s="64"/>
    </row>
    <row r="3" spans="1:9" x14ac:dyDescent="0.25">
      <c r="A3" s="10"/>
      <c r="B3" s="58" t="s">
        <v>1</v>
      </c>
      <c r="C3" s="59" t="s">
        <v>2</v>
      </c>
      <c r="D3" s="59" t="s">
        <v>3</v>
      </c>
    </row>
    <row r="4" spans="1:9" x14ac:dyDescent="0.25">
      <c r="A4" s="10" t="s">
        <v>0</v>
      </c>
      <c r="B4" s="58"/>
      <c r="C4" s="59"/>
      <c r="D4" s="59"/>
    </row>
    <row r="5" spans="1:9" x14ac:dyDescent="0.25">
      <c r="A5" s="10" t="s">
        <v>158</v>
      </c>
      <c r="B5" s="58"/>
      <c r="C5" s="59"/>
      <c r="D5" s="59"/>
    </row>
    <row r="6" spans="1:9" ht="52.5" x14ac:dyDescent="0.25">
      <c r="A6" s="11" t="s">
        <v>4</v>
      </c>
      <c r="B6" s="10"/>
      <c r="C6" s="6">
        <f>SUM((E8*E9)*D6)</f>
        <v>14542.464000000002</v>
      </c>
      <c r="D6" s="25">
        <f>SUM(D7:D54)</f>
        <v>0.32000000000000006</v>
      </c>
      <c r="E6" s="51"/>
      <c r="F6" s="54"/>
      <c r="G6" s="54"/>
      <c r="H6" s="2"/>
    </row>
    <row r="7" spans="1:9" x14ac:dyDescent="0.25">
      <c r="A7" s="13" t="s">
        <v>5</v>
      </c>
      <c r="B7" s="10"/>
      <c r="C7" s="60">
        <f>SUM((E8*E9)*D7)</f>
        <v>908.904</v>
      </c>
      <c r="D7" s="59">
        <v>0.02</v>
      </c>
      <c r="E7" s="2"/>
      <c r="F7" s="2"/>
      <c r="G7" s="2"/>
      <c r="H7" s="2"/>
    </row>
    <row r="8" spans="1:9" ht="33.75" x14ac:dyDescent="0.25">
      <c r="A8" s="13" t="s">
        <v>6</v>
      </c>
      <c r="B8" s="14" t="s">
        <v>7</v>
      </c>
      <c r="C8" s="60"/>
      <c r="D8" s="59"/>
      <c r="E8" s="2">
        <v>3787.1</v>
      </c>
      <c r="F8" s="54"/>
      <c r="G8" s="2"/>
      <c r="H8" s="2"/>
    </row>
    <row r="9" spans="1:9" ht="33.75" x14ac:dyDescent="0.25">
      <c r="A9" s="13" t="s">
        <v>8</v>
      </c>
      <c r="B9" s="14" t="s">
        <v>7</v>
      </c>
      <c r="C9" s="60"/>
      <c r="D9" s="59"/>
      <c r="E9" s="2">
        <v>12</v>
      </c>
      <c r="F9" s="2"/>
      <c r="G9" s="2"/>
      <c r="H9" s="2"/>
    </row>
    <row r="10" spans="1:9" x14ac:dyDescent="0.25">
      <c r="A10" s="13" t="s">
        <v>9</v>
      </c>
      <c r="B10" s="10"/>
      <c r="C10" s="60"/>
      <c r="D10" s="59"/>
      <c r="E10" s="2"/>
      <c r="F10" s="2"/>
      <c r="G10" s="2"/>
      <c r="H10" s="2"/>
      <c r="I10" s="2"/>
    </row>
    <row r="11" spans="1:9" ht="33.75" x14ac:dyDescent="0.25">
      <c r="A11" s="13" t="s">
        <v>10</v>
      </c>
      <c r="B11" s="10"/>
      <c r="C11" s="60"/>
      <c r="D11" s="59"/>
      <c r="E11" s="2"/>
      <c r="F11" s="2"/>
      <c r="G11" s="2"/>
      <c r="H11" s="2"/>
      <c r="I11" s="2"/>
    </row>
    <row r="12" spans="1:9" ht="48.75" customHeight="1" x14ac:dyDescent="0.25">
      <c r="A12" s="13" t="s">
        <v>11</v>
      </c>
      <c r="B12" s="14" t="s">
        <v>12</v>
      </c>
      <c r="C12" s="60"/>
      <c r="D12" s="59"/>
      <c r="E12" s="2"/>
      <c r="F12" s="2"/>
      <c r="G12" s="2"/>
      <c r="H12" s="2"/>
      <c r="I12" s="2"/>
    </row>
    <row r="13" spans="1:9" ht="46.5" customHeight="1" x14ac:dyDescent="0.25">
      <c r="A13" s="13" t="s">
        <v>13</v>
      </c>
      <c r="B13" s="14" t="s">
        <v>14</v>
      </c>
      <c r="C13" s="60"/>
      <c r="D13" s="59"/>
      <c r="E13" s="2"/>
      <c r="F13" s="2"/>
      <c r="G13" s="2"/>
      <c r="H13" s="2"/>
      <c r="I13" s="2"/>
    </row>
    <row r="14" spans="1:9" x14ac:dyDescent="0.25">
      <c r="A14" s="13" t="s">
        <v>15</v>
      </c>
      <c r="B14" s="10"/>
      <c r="C14" s="60">
        <f>SUM(E9*E8*D14)</f>
        <v>1817.808</v>
      </c>
      <c r="D14" s="59">
        <v>0.04</v>
      </c>
      <c r="E14" s="2"/>
      <c r="F14" s="2"/>
      <c r="G14" s="2"/>
      <c r="H14" s="2"/>
      <c r="I14" s="2"/>
    </row>
    <row r="15" spans="1:9" ht="27" customHeight="1" x14ac:dyDescent="0.25">
      <c r="A15" s="13" t="s">
        <v>16</v>
      </c>
      <c r="B15" s="14" t="s">
        <v>17</v>
      </c>
      <c r="C15" s="60"/>
      <c r="D15" s="59"/>
      <c r="E15" s="2"/>
      <c r="F15" s="2"/>
      <c r="G15" s="2"/>
      <c r="H15" s="2"/>
      <c r="I15" s="2"/>
    </row>
    <row r="16" spans="1:9" ht="56.25" customHeight="1" x14ac:dyDescent="0.25">
      <c r="A16" s="13" t="s">
        <v>18</v>
      </c>
      <c r="B16" s="14" t="s">
        <v>17</v>
      </c>
      <c r="C16" s="60"/>
      <c r="D16" s="59"/>
      <c r="E16" s="2"/>
      <c r="F16" s="2"/>
      <c r="G16" s="2"/>
      <c r="H16" s="2"/>
      <c r="I16" s="2"/>
    </row>
    <row r="17" spans="1:9" ht="26.25" customHeight="1" x14ac:dyDescent="0.25">
      <c r="A17" s="13" t="s">
        <v>19</v>
      </c>
      <c r="B17" s="14" t="s">
        <v>17</v>
      </c>
      <c r="C17" s="60"/>
      <c r="D17" s="59"/>
      <c r="E17" s="2"/>
      <c r="F17" s="2"/>
      <c r="G17" s="2"/>
      <c r="H17" s="2"/>
      <c r="I17" s="2"/>
    </row>
    <row r="18" spans="1:9" ht="24.75" customHeight="1" x14ac:dyDescent="0.25">
      <c r="A18" s="13" t="s">
        <v>20</v>
      </c>
      <c r="B18" s="58" t="s">
        <v>21</v>
      </c>
      <c r="C18" s="60">
        <f>SUM((E8*E9)*D18)</f>
        <v>1363.3559999999998</v>
      </c>
      <c r="D18" s="59">
        <v>0.03</v>
      </c>
      <c r="E18" s="2"/>
      <c r="F18" s="2"/>
      <c r="G18" s="2"/>
      <c r="H18" s="2"/>
      <c r="I18" s="2"/>
    </row>
    <row r="19" spans="1:9" ht="59.25" customHeight="1" x14ac:dyDescent="0.25">
      <c r="A19" s="13" t="s">
        <v>22</v>
      </c>
      <c r="B19" s="58"/>
      <c r="C19" s="60"/>
      <c r="D19" s="59"/>
      <c r="E19" s="2"/>
      <c r="F19" s="2"/>
      <c r="G19" s="2"/>
      <c r="H19" s="2"/>
      <c r="I19" s="2"/>
    </row>
    <row r="20" spans="1:9" ht="36" customHeight="1" x14ac:dyDescent="0.25">
      <c r="A20" s="13" t="s">
        <v>23</v>
      </c>
      <c r="B20" s="14" t="s">
        <v>12</v>
      </c>
      <c r="C20" s="60"/>
      <c r="D20" s="59"/>
      <c r="E20" s="2"/>
      <c r="F20" s="2"/>
      <c r="G20" s="2"/>
      <c r="H20" s="2"/>
      <c r="I20" s="2"/>
    </row>
    <row r="21" spans="1:9" ht="33.75" x14ac:dyDescent="0.25">
      <c r="A21" s="13" t="s">
        <v>24</v>
      </c>
      <c r="B21" s="14" t="s">
        <v>25</v>
      </c>
      <c r="C21" s="60">
        <f>SUM((E8*E9)*D21)</f>
        <v>908.904</v>
      </c>
      <c r="D21" s="59">
        <v>0.02</v>
      </c>
      <c r="E21" s="2"/>
      <c r="F21" s="2"/>
      <c r="G21" s="2"/>
      <c r="H21" s="2"/>
      <c r="I21" s="2"/>
    </row>
    <row r="22" spans="1:9" ht="48" customHeight="1" x14ac:dyDescent="0.25">
      <c r="A22" s="13" t="s">
        <v>27</v>
      </c>
      <c r="B22" s="14" t="s">
        <v>26</v>
      </c>
      <c r="C22" s="60"/>
      <c r="D22" s="59"/>
      <c r="E22" s="2"/>
      <c r="F22" s="2"/>
      <c r="G22" s="2"/>
      <c r="H22" s="2"/>
      <c r="I22" s="2"/>
    </row>
    <row r="23" spans="1:9" ht="22.5" x14ac:dyDescent="0.25">
      <c r="A23" s="13" t="s">
        <v>28</v>
      </c>
      <c r="B23" s="15"/>
      <c r="C23" s="60"/>
      <c r="D23" s="59"/>
      <c r="E23" s="2"/>
      <c r="F23" s="2"/>
      <c r="G23" s="2"/>
      <c r="H23" s="2"/>
      <c r="I23" s="2"/>
    </row>
    <row r="24" spans="1:9" ht="33.75" x14ac:dyDescent="0.25">
      <c r="A24" s="13" t="s">
        <v>29</v>
      </c>
      <c r="B24" s="14" t="s">
        <v>12</v>
      </c>
      <c r="C24" s="60"/>
      <c r="D24" s="59"/>
      <c r="E24" s="2"/>
      <c r="F24" s="2"/>
      <c r="G24" s="2"/>
      <c r="H24" s="2"/>
      <c r="I24" s="2"/>
    </row>
    <row r="25" spans="1:9" ht="22.5" x14ac:dyDescent="0.25">
      <c r="A25" s="13" t="s">
        <v>30</v>
      </c>
      <c r="B25" s="61" t="s">
        <v>31</v>
      </c>
      <c r="C25" s="60">
        <f>SUM((E8*E9)*D25)</f>
        <v>4090.0679999999998</v>
      </c>
      <c r="D25" s="59">
        <v>0.09</v>
      </c>
      <c r="E25" s="2"/>
      <c r="F25" s="2"/>
      <c r="G25" s="2"/>
      <c r="H25" s="2"/>
      <c r="I25" s="2"/>
    </row>
    <row r="26" spans="1:9" x14ac:dyDescent="0.25">
      <c r="A26" s="13" t="s">
        <v>32</v>
      </c>
      <c r="B26" s="61"/>
      <c r="C26" s="60"/>
      <c r="D26" s="59"/>
      <c r="E26" s="2"/>
      <c r="F26" s="2"/>
      <c r="G26" s="2"/>
      <c r="H26" s="2"/>
      <c r="I26" s="2"/>
    </row>
    <row r="27" spans="1:9" x14ac:dyDescent="0.25">
      <c r="A27" s="13" t="s">
        <v>33</v>
      </c>
      <c r="B27" s="61"/>
      <c r="C27" s="60"/>
      <c r="D27" s="59"/>
      <c r="E27" s="2"/>
      <c r="F27" s="2"/>
      <c r="G27" s="2"/>
      <c r="H27" s="2"/>
      <c r="I27" s="2"/>
    </row>
    <row r="28" spans="1:9" ht="73.5" customHeight="1" x14ac:dyDescent="0.25">
      <c r="A28" s="13" t="s">
        <v>34</v>
      </c>
      <c r="B28" s="61"/>
      <c r="C28" s="60"/>
      <c r="D28" s="59"/>
      <c r="E28" s="2"/>
      <c r="F28" s="2"/>
      <c r="G28" s="2"/>
      <c r="H28" s="2"/>
      <c r="I28" s="2"/>
    </row>
    <row r="29" spans="1:9" ht="22.5" x14ac:dyDescent="0.25">
      <c r="A29" s="13" t="s">
        <v>35</v>
      </c>
      <c r="B29" s="61"/>
      <c r="C29" s="60"/>
      <c r="D29" s="59"/>
      <c r="E29" s="2"/>
      <c r="F29" s="2"/>
      <c r="G29" s="2"/>
      <c r="H29" s="2"/>
      <c r="I29" s="2"/>
    </row>
    <row r="30" spans="1:9" ht="22.5" x14ac:dyDescent="0.25">
      <c r="A30" s="13" t="s">
        <v>36</v>
      </c>
      <c r="B30" s="14" t="s">
        <v>37</v>
      </c>
      <c r="C30" s="60"/>
      <c r="D30" s="59"/>
      <c r="E30" s="2"/>
      <c r="F30" s="2"/>
      <c r="G30" s="2"/>
      <c r="H30" s="2"/>
      <c r="I30" s="2"/>
    </row>
    <row r="31" spans="1:9" ht="33.75" x14ac:dyDescent="0.25">
      <c r="A31" s="13" t="s">
        <v>38</v>
      </c>
      <c r="B31" s="14" t="s">
        <v>39</v>
      </c>
      <c r="C31" s="60"/>
      <c r="D31" s="59"/>
      <c r="E31" s="2"/>
      <c r="F31" s="2"/>
      <c r="G31" s="2"/>
      <c r="H31" s="2"/>
      <c r="I31" s="2"/>
    </row>
    <row r="32" spans="1:9" ht="22.5" x14ac:dyDescent="0.25">
      <c r="A32" s="13" t="s">
        <v>40</v>
      </c>
      <c r="B32" s="14" t="s">
        <v>41</v>
      </c>
      <c r="C32" s="60"/>
      <c r="D32" s="59"/>
      <c r="E32" s="2"/>
      <c r="F32" s="2"/>
      <c r="G32" s="2"/>
      <c r="H32" s="2"/>
      <c r="I32" s="2"/>
    </row>
    <row r="33" spans="1:9" ht="48" customHeight="1" x14ac:dyDescent="0.25">
      <c r="A33" s="13" t="s">
        <v>42</v>
      </c>
      <c r="B33" s="14" t="s">
        <v>43</v>
      </c>
      <c r="C33" s="60"/>
      <c r="D33" s="59"/>
      <c r="E33" s="2"/>
      <c r="F33" s="2"/>
      <c r="G33" s="2"/>
      <c r="H33" s="2"/>
      <c r="I33" s="2"/>
    </row>
    <row r="34" spans="1:9" ht="52.5" customHeight="1" x14ac:dyDescent="0.25">
      <c r="A34" s="13" t="s">
        <v>44</v>
      </c>
      <c r="B34" s="14" t="s">
        <v>45</v>
      </c>
      <c r="C34" s="60"/>
      <c r="D34" s="59"/>
      <c r="E34" s="2"/>
      <c r="F34" s="2"/>
      <c r="G34" s="2"/>
      <c r="H34" s="2"/>
      <c r="I34" s="2"/>
    </row>
    <row r="35" spans="1:9" ht="22.5" x14ac:dyDescent="0.25">
      <c r="A35" s="13" t="s">
        <v>146</v>
      </c>
      <c r="B35" s="58" t="s">
        <v>21</v>
      </c>
      <c r="C35" s="60">
        <f>SUM((E8*E9)*D35)</f>
        <v>908.904</v>
      </c>
      <c r="D35" s="59">
        <v>0.02</v>
      </c>
      <c r="E35" s="2"/>
      <c r="F35" s="2"/>
      <c r="G35" s="2"/>
      <c r="H35" s="2"/>
      <c r="I35" s="2"/>
    </row>
    <row r="36" spans="1:9" ht="26.25" customHeight="1" x14ac:dyDescent="0.25">
      <c r="A36" s="13" t="s">
        <v>46</v>
      </c>
      <c r="B36" s="58"/>
      <c r="C36" s="60"/>
      <c r="D36" s="59"/>
      <c r="E36" s="2"/>
      <c r="F36" s="2"/>
      <c r="G36" s="2"/>
      <c r="H36" s="2"/>
      <c r="I36" s="2"/>
    </row>
    <row r="37" spans="1:9" ht="37.5" customHeight="1" x14ac:dyDescent="0.25">
      <c r="A37" s="13" t="s">
        <v>47</v>
      </c>
      <c r="B37" s="14" t="s">
        <v>12</v>
      </c>
      <c r="C37" s="60"/>
      <c r="D37" s="59"/>
      <c r="E37" s="2"/>
      <c r="F37" s="2"/>
      <c r="G37" s="2"/>
      <c r="H37" s="2"/>
      <c r="I37" s="2"/>
    </row>
    <row r="38" spans="1:9" ht="22.5" x14ac:dyDescent="0.25">
      <c r="A38" s="13" t="s">
        <v>48</v>
      </c>
      <c r="B38" s="10" t="s">
        <v>21</v>
      </c>
      <c r="C38" s="60">
        <f>SUM((E8*E9)*D38)</f>
        <v>908.904</v>
      </c>
      <c r="D38" s="59">
        <v>0.02</v>
      </c>
      <c r="E38" s="2"/>
      <c r="F38" s="2"/>
      <c r="G38" s="2"/>
      <c r="H38" s="2"/>
      <c r="I38" s="2"/>
    </row>
    <row r="39" spans="1:9" ht="33.75" x14ac:dyDescent="0.25">
      <c r="A39" s="13" t="s">
        <v>49</v>
      </c>
      <c r="B39" s="14" t="s">
        <v>12</v>
      </c>
      <c r="C39" s="60"/>
      <c r="D39" s="59"/>
      <c r="E39" s="2"/>
      <c r="F39" s="2"/>
      <c r="G39" s="2"/>
      <c r="H39" s="2"/>
      <c r="I39" s="2"/>
    </row>
    <row r="40" spans="1:9" ht="21.75" customHeight="1" x14ac:dyDescent="0.25">
      <c r="A40" s="13" t="s">
        <v>50</v>
      </c>
      <c r="B40" s="15"/>
      <c r="C40" s="60"/>
      <c r="D40" s="59"/>
      <c r="E40" s="2"/>
      <c r="F40" s="2"/>
      <c r="G40" s="2"/>
      <c r="H40" s="2"/>
      <c r="I40" s="2"/>
    </row>
    <row r="41" spans="1:9" ht="33.75" x14ac:dyDescent="0.25">
      <c r="A41" s="13" t="s">
        <v>51</v>
      </c>
      <c r="B41" s="15"/>
      <c r="C41" s="60"/>
      <c r="D41" s="59"/>
      <c r="E41" s="2"/>
      <c r="F41" s="2"/>
      <c r="G41" s="2"/>
      <c r="H41" s="2"/>
      <c r="I41" s="2"/>
    </row>
    <row r="42" spans="1:9" ht="27" customHeight="1" x14ac:dyDescent="0.25">
      <c r="A42" s="13" t="s">
        <v>52</v>
      </c>
      <c r="B42" s="15"/>
      <c r="C42" s="60"/>
      <c r="D42" s="59"/>
      <c r="E42" s="2"/>
      <c r="F42" s="2"/>
      <c r="G42" s="2"/>
      <c r="H42" s="2"/>
      <c r="I42" s="2"/>
    </row>
    <row r="43" spans="1:9" ht="40.5" customHeight="1" x14ac:dyDescent="0.25">
      <c r="A43" s="13" t="s">
        <v>53</v>
      </c>
      <c r="B43" s="15"/>
      <c r="C43" s="60"/>
      <c r="D43" s="59"/>
      <c r="E43" s="2"/>
      <c r="F43" s="2"/>
      <c r="G43" s="2"/>
      <c r="H43" s="2"/>
      <c r="I43" s="2"/>
    </row>
    <row r="44" spans="1:9" ht="33.75" customHeight="1" x14ac:dyDescent="0.25">
      <c r="A44" s="13" t="s">
        <v>29</v>
      </c>
      <c r="B44" s="15"/>
      <c r="C44" s="60"/>
      <c r="D44" s="59"/>
      <c r="E44" s="2"/>
      <c r="F44" s="2"/>
      <c r="G44" s="2"/>
      <c r="H44" s="2"/>
      <c r="I44" s="2"/>
    </row>
    <row r="45" spans="1:9" ht="27" customHeight="1" x14ac:dyDescent="0.25">
      <c r="A45" s="13" t="s">
        <v>54</v>
      </c>
      <c r="B45" s="10"/>
      <c r="C45" s="60">
        <f>SUM((E8*E9)*D45)</f>
        <v>454.452</v>
      </c>
      <c r="D45" s="59">
        <v>0.01</v>
      </c>
      <c r="E45" s="2"/>
      <c r="F45" s="2"/>
      <c r="G45" s="2"/>
      <c r="H45" s="2"/>
      <c r="I45" s="2"/>
    </row>
    <row r="46" spans="1:9" ht="63" customHeight="1" x14ac:dyDescent="0.25">
      <c r="A46" s="13" t="s">
        <v>55</v>
      </c>
      <c r="B46" s="14" t="s">
        <v>7</v>
      </c>
      <c r="C46" s="60"/>
      <c r="D46" s="59"/>
      <c r="E46" s="2"/>
      <c r="F46" s="2"/>
      <c r="G46" s="2"/>
      <c r="H46" s="2"/>
      <c r="I46" s="2"/>
    </row>
    <row r="47" spans="1:9" ht="33.75" x14ac:dyDescent="0.25">
      <c r="A47" s="13" t="s">
        <v>56</v>
      </c>
      <c r="B47" s="14" t="s">
        <v>7</v>
      </c>
      <c r="C47" s="60"/>
      <c r="D47" s="59"/>
      <c r="E47" s="2"/>
      <c r="F47" s="2"/>
      <c r="G47" s="2"/>
      <c r="H47" s="2"/>
      <c r="I47" s="2"/>
    </row>
    <row r="48" spans="1:9" ht="39.75" customHeight="1" x14ac:dyDescent="0.25">
      <c r="A48" s="13" t="s">
        <v>29</v>
      </c>
      <c r="B48" s="14" t="s">
        <v>12</v>
      </c>
      <c r="C48" s="60"/>
      <c r="D48" s="59"/>
      <c r="E48" s="2"/>
      <c r="F48" s="2"/>
      <c r="G48" s="2"/>
      <c r="H48" s="2"/>
      <c r="I48" s="2"/>
    </row>
    <row r="49" spans="1:9" ht="72" customHeight="1" x14ac:dyDescent="0.25">
      <c r="A49" s="13" t="s">
        <v>57</v>
      </c>
      <c r="B49" s="14" t="s">
        <v>58</v>
      </c>
      <c r="C49" s="6">
        <f>SUM((E8*E9)*D49)</f>
        <v>908.904</v>
      </c>
      <c r="D49" s="48">
        <v>0.02</v>
      </c>
      <c r="E49" s="2"/>
      <c r="F49" s="2"/>
      <c r="G49" s="2"/>
      <c r="H49" s="2"/>
      <c r="I49" s="2"/>
    </row>
    <row r="50" spans="1:9" ht="33.75" x14ac:dyDescent="0.25">
      <c r="A50" s="13" t="s">
        <v>59</v>
      </c>
      <c r="B50" s="14" t="s">
        <v>60</v>
      </c>
      <c r="C50" s="60">
        <f>SUM((E8*E9)*D50)</f>
        <v>908.904</v>
      </c>
      <c r="D50" s="59">
        <v>0.02</v>
      </c>
      <c r="E50" s="2"/>
      <c r="F50" s="2"/>
      <c r="G50" s="2"/>
      <c r="H50" s="2"/>
      <c r="I50" s="2"/>
    </row>
    <row r="51" spans="1:9" ht="33.75" x14ac:dyDescent="0.25">
      <c r="A51" s="13" t="s">
        <v>29</v>
      </c>
      <c r="B51" s="14" t="s">
        <v>12</v>
      </c>
      <c r="C51" s="60"/>
      <c r="D51" s="59"/>
      <c r="E51" s="2"/>
      <c r="F51" s="2"/>
      <c r="G51" s="2"/>
      <c r="H51" s="2"/>
      <c r="I51" s="2"/>
    </row>
    <row r="52" spans="1:9" ht="33.75" x14ac:dyDescent="0.25">
      <c r="A52" s="13" t="s">
        <v>61</v>
      </c>
      <c r="B52" s="16"/>
      <c r="C52" s="60">
        <f>SUM((E8*E9)*D52)</f>
        <v>1363.3559999999998</v>
      </c>
      <c r="D52" s="59">
        <v>0.03</v>
      </c>
      <c r="E52" s="2"/>
      <c r="F52" s="2"/>
      <c r="G52" s="2"/>
      <c r="H52" s="2"/>
      <c r="I52" s="2"/>
    </row>
    <row r="53" spans="1:9" ht="50.25" customHeight="1" x14ac:dyDescent="0.25">
      <c r="A53" s="13" t="s">
        <v>62</v>
      </c>
      <c r="B53" s="16" t="s">
        <v>31</v>
      </c>
      <c r="C53" s="60"/>
      <c r="D53" s="59"/>
      <c r="E53" s="2"/>
      <c r="F53" s="2"/>
      <c r="G53" s="2"/>
      <c r="H53" s="2"/>
      <c r="I53" s="2"/>
    </row>
    <row r="54" spans="1:9" ht="34.5" customHeight="1" x14ac:dyDescent="0.25">
      <c r="A54" s="13" t="s">
        <v>63</v>
      </c>
      <c r="B54" s="14" t="s">
        <v>12</v>
      </c>
      <c r="C54" s="60"/>
      <c r="D54" s="59"/>
      <c r="E54" s="2"/>
      <c r="F54" s="2"/>
      <c r="G54" s="2"/>
      <c r="H54" s="2"/>
      <c r="I54" s="2"/>
    </row>
    <row r="55" spans="1:9" ht="32.25" customHeight="1" x14ac:dyDescent="0.25">
      <c r="A55" s="11" t="s">
        <v>64</v>
      </c>
      <c r="B55" s="10"/>
      <c r="C55" s="24">
        <f>SUM((E8*E9)*D55)</f>
        <v>213592.44</v>
      </c>
      <c r="D55" s="25">
        <f>SUM(D56,D61,D69,D74,D78)</f>
        <v>4.7</v>
      </c>
      <c r="E55" s="2"/>
      <c r="F55" s="2"/>
      <c r="G55" s="2"/>
      <c r="H55" s="2"/>
      <c r="I55" s="2"/>
    </row>
    <row r="56" spans="1:9" ht="22.5" x14ac:dyDescent="0.25">
      <c r="A56" s="17" t="s">
        <v>65</v>
      </c>
      <c r="B56" s="10"/>
      <c r="C56" s="24">
        <f>SUM((E8*E9)*D56)</f>
        <v>20904.792000000001</v>
      </c>
      <c r="D56" s="25">
        <f>SUM(D57:D60)</f>
        <v>0.46</v>
      </c>
      <c r="E56" s="2"/>
      <c r="F56" s="2"/>
      <c r="G56" s="2"/>
      <c r="H56" s="2"/>
      <c r="I56" s="2"/>
    </row>
    <row r="57" spans="1:9" ht="22.5" x14ac:dyDescent="0.25">
      <c r="A57" s="13" t="s">
        <v>132</v>
      </c>
      <c r="B57" s="14" t="s">
        <v>149</v>
      </c>
      <c r="C57" s="6">
        <f>SUM((E8*E9)*D57)</f>
        <v>16814.723999999998</v>
      </c>
      <c r="D57" s="48">
        <v>0.37</v>
      </c>
      <c r="E57" s="2"/>
      <c r="F57" s="2"/>
      <c r="G57" s="2"/>
      <c r="H57" s="2"/>
      <c r="I57" s="2"/>
    </row>
    <row r="58" spans="1:9" x14ac:dyDescent="0.25">
      <c r="A58" s="13" t="s">
        <v>133</v>
      </c>
      <c r="B58" s="14" t="s">
        <v>134</v>
      </c>
      <c r="C58" s="6">
        <f>SUM((E8*E9)*D58)</f>
        <v>2272.2599999999998</v>
      </c>
      <c r="D58" s="48">
        <v>0.05</v>
      </c>
      <c r="E58" s="2"/>
      <c r="F58" s="2"/>
      <c r="G58" s="2"/>
      <c r="H58" s="2"/>
      <c r="I58" s="2"/>
    </row>
    <row r="59" spans="1:9" ht="38.25" customHeight="1" x14ac:dyDescent="0.25">
      <c r="A59" s="13" t="s">
        <v>67</v>
      </c>
      <c r="B59" s="14" t="s">
        <v>68</v>
      </c>
      <c r="C59" s="6">
        <f>SUM((E8*E9)*D59)</f>
        <v>908.904</v>
      </c>
      <c r="D59" s="48">
        <v>0.02</v>
      </c>
      <c r="E59" s="2"/>
      <c r="F59" s="2"/>
      <c r="G59" s="2"/>
      <c r="H59" s="2"/>
      <c r="I59" s="2"/>
    </row>
    <row r="60" spans="1:9" ht="38.25" customHeight="1" x14ac:dyDescent="0.25">
      <c r="A60" s="13" t="s">
        <v>29</v>
      </c>
      <c r="B60" s="14" t="s">
        <v>12</v>
      </c>
      <c r="C60" s="6">
        <f>SUM(E8*E9*D60)</f>
        <v>908.904</v>
      </c>
      <c r="D60" s="48">
        <v>0.02</v>
      </c>
      <c r="E60" s="2"/>
      <c r="F60" s="2"/>
      <c r="G60" s="2"/>
      <c r="H60" s="2"/>
      <c r="I60" s="2"/>
    </row>
    <row r="61" spans="1:9" ht="34.5" customHeight="1" x14ac:dyDescent="0.25">
      <c r="A61" s="17" t="s">
        <v>69</v>
      </c>
      <c r="B61" s="10"/>
      <c r="C61" s="24">
        <f>SUM((E8*E9)*D61)</f>
        <v>74075.676000000007</v>
      </c>
      <c r="D61" s="25">
        <f>SUM(D62:D68)</f>
        <v>1.6300000000000001</v>
      </c>
      <c r="E61" s="50"/>
      <c r="F61" s="2"/>
      <c r="G61" s="2"/>
      <c r="H61" s="2"/>
      <c r="I61" s="2"/>
    </row>
    <row r="62" spans="1:9" ht="85.5" customHeight="1" x14ac:dyDescent="0.25">
      <c r="A62" s="13" t="s">
        <v>70</v>
      </c>
      <c r="B62" s="14" t="s">
        <v>71</v>
      </c>
      <c r="C62" s="6">
        <f>SUM((E8*E9)*D62)</f>
        <v>57260.951999999997</v>
      </c>
      <c r="D62" s="48">
        <v>1.26</v>
      </c>
      <c r="E62" s="2"/>
      <c r="F62" s="2"/>
      <c r="G62" s="2"/>
      <c r="H62" s="2"/>
      <c r="I62" s="2"/>
    </row>
    <row r="63" spans="1:9" ht="48.75" customHeight="1" x14ac:dyDescent="0.25">
      <c r="A63" s="13" t="s">
        <v>72</v>
      </c>
      <c r="B63" s="10" t="s">
        <v>73</v>
      </c>
      <c r="C63" s="6">
        <f>SUM((E8*E9)*D63)</f>
        <v>908.904</v>
      </c>
      <c r="D63" s="48">
        <v>0.02</v>
      </c>
      <c r="E63" s="2"/>
      <c r="F63" s="2"/>
      <c r="G63" s="2"/>
      <c r="H63" s="2"/>
      <c r="I63" s="2"/>
    </row>
    <row r="64" spans="1:9" ht="25.5" customHeight="1" x14ac:dyDescent="0.25">
      <c r="A64" s="13" t="s">
        <v>74</v>
      </c>
      <c r="B64" s="14" t="s">
        <v>75</v>
      </c>
      <c r="C64" s="6">
        <f>SUM((E8*E9)*D64)</f>
        <v>1363.3559999999998</v>
      </c>
      <c r="D64" s="48">
        <v>0.03</v>
      </c>
      <c r="E64" s="2"/>
      <c r="F64" s="2"/>
      <c r="G64" s="2"/>
      <c r="H64" s="2"/>
      <c r="I64" s="2"/>
    </row>
    <row r="65" spans="1:9" ht="38.25" customHeight="1" x14ac:dyDescent="0.25">
      <c r="A65" s="13" t="s">
        <v>76</v>
      </c>
      <c r="B65" s="14" t="s">
        <v>77</v>
      </c>
      <c r="C65" s="6">
        <f>SUM((E8*E9)*D65)</f>
        <v>3181.1640000000002</v>
      </c>
      <c r="D65" s="48">
        <v>7.0000000000000007E-2</v>
      </c>
      <c r="E65" s="2"/>
      <c r="F65" s="2"/>
      <c r="G65" s="2"/>
      <c r="H65" s="2"/>
      <c r="I65" s="2"/>
    </row>
    <row r="66" spans="1:9" ht="36" customHeight="1" x14ac:dyDescent="0.25">
      <c r="A66" s="13" t="s">
        <v>78</v>
      </c>
      <c r="B66" s="14" t="s">
        <v>79</v>
      </c>
      <c r="C66" s="6">
        <f>SUM((E8*E9)*D66)</f>
        <v>5453.4239999999991</v>
      </c>
      <c r="D66" s="48">
        <v>0.12</v>
      </c>
      <c r="E66" s="2"/>
      <c r="F66" s="2"/>
      <c r="G66" s="2"/>
      <c r="H66" s="2"/>
      <c r="I66" s="2"/>
    </row>
    <row r="67" spans="1:9" ht="37.5" customHeight="1" x14ac:dyDescent="0.25">
      <c r="A67" s="13" t="s">
        <v>80</v>
      </c>
      <c r="B67" s="10" t="s">
        <v>66</v>
      </c>
      <c r="C67" s="6">
        <f>SUM((E8*E9)*D67)</f>
        <v>5453.4239999999991</v>
      </c>
      <c r="D67" s="48">
        <v>0.12</v>
      </c>
      <c r="E67" s="2"/>
      <c r="F67" s="2"/>
      <c r="G67" s="2"/>
      <c r="H67" s="2"/>
      <c r="I67" s="2"/>
    </row>
    <row r="68" spans="1:9" ht="22.5" x14ac:dyDescent="0.25">
      <c r="A68" s="13" t="s">
        <v>81</v>
      </c>
      <c r="B68" s="14" t="s">
        <v>12</v>
      </c>
      <c r="C68" s="6">
        <f>SUM((E8*E9)*D68)</f>
        <v>454.452</v>
      </c>
      <c r="D68" s="48">
        <v>0.01</v>
      </c>
      <c r="E68" s="2"/>
      <c r="F68" s="2"/>
      <c r="G68" s="2"/>
      <c r="H68" s="2"/>
      <c r="I68" s="2"/>
    </row>
    <row r="69" spans="1:9" ht="24.75" customHeight="1" x14ac:dyDescent="0.25">
      <c r="A69" s="17" t="s">
        <v>145</v>
      </c>
      <c r="B69" s="10"/>
      <c r="C69" s="24">
        <f>SUM((E8*E9)*D69)</f>
        <v>33174.995999999999</v>
      </c>
      <c r="D69" s="25">
        <f>SUM(D70:D73)</f>
        <v>0.73</v>
      </c>
      <c r="E69" s="51"/>
      <c r="F69" s="2"/>
      <c r="G69" s="2"/>
      <c r="H69" s="2"/>
      <c r="I69" s="2"/>
    </row>
    <row r="70" spans="1:9" ht="33.75" x14ac:dyDescent="0.25">
      <c r="A70" s="27" t="s">
        <v>82</v>
      </c>
      <c r="B70" s="5" t="s">
        <v>77</v>
      </c>
      <c r="C70" s="47">
        <f>SUM((E8*E9)*D70)</f>
        <v>4998.9719999999998</v>
      </c>
      <c r="D70" s="48">
        <v>0.11</v>
      </c>
      <c r="E70" s="2"/>
      <c r="F70" s="2"/>
      <c r="G70" s="2"/>
      <c r="H70" s="2"/>
      <c r="I70" s="2"/>
    </row>
    <row r="71" spans="1:9" ht="33.75" x14ac:dyDescent="0.25">
      <c r="A71" s="27" t="s">
        <v>83</v>
      </c>
      <c r="B71" s="5" t="s">
        <v>77</v>
      </c>
      <c r="C71" s="47">
        <f>SUM((E8*E9)*D71)</f>
        <v>3181.1640000000002</v>
      </c>
      <c r="D71" s="48">
        <v>7.0000000000000007E-2</v>
      </c>
      <c r="E71" s="2"/>
      <c r="F71" s="2"/>
      <c r="G71" s="2"/>
      <c r="H71" s="2"/>
      <c r="I71" s="2"/>
    </row>
    <row r="72" spans="1:9" ht="22.5" x14ac:dyDescent="0.25">
      <c r="A72" s="27" t="s">
        <v>84</v>
      </c>
      <c r="B72" s="5" t="s">
        <v>85</v>
      </c>
      <c r="C72" s="47">
        <f>SUM((E8*E9)*D72)</f>
        <v>1817.808</v>
      </c>
      <c r="D72" s="48">
        <v>0.04</v>
      </c>
      <c r="E72" s="2"/>
      <c r="F72" s="2"/>
      <c r="G72" s="2"/>
      <c r="H72" s="2"/>
      <c r="I72" s="2"/>
    </row>
    <row r="73" spans="1:9" ht="33.75" x14ac:dyDescent="0.25">
      <c r="A73" s="27" t="s">
        <v>86</v>
      </c>
      <c r="B73" s="5" t="s">
        <v>77</v>
      </c>
      <c r="C73" s="47">
        <f>SUM((E8*E9)*D73)</f>
        <v>23177.052</v>
      </c>
      <c r="D73" s="48">
        <v>0.51</v>
      </c>
      <c r="E73" s="2"/>
      <c r="F73" s="2"/>
      <c r="G73" s="2"/>
      <c r="H73" s="2"/>
      <c r="I73" s="2"/>
    </row>
    <row r="74" spans="1:9" ht="36.75" customHeight="1" x14ac:dyDescent="0.25">
      <c r="A74" s="17" t="s">
        <v>87</v>
      </c>
      <c r="B74" s="10"/>
      <c r="C74" s="24">
        <f>SUM((E8*E9)*D74)</f>
        <v>48626.364000000001</v>
      </c>
      <c r="D74" s="25">
        <f>SUM(D75:D77)</f>
        <v>1.07</v>
      </c>
      <c r="E74" s="51"/>
      <c r="F74" s="2"/>
      <c r="G74" s="2"/>
      <c r="H74" s="2"/>
      <c r="I74" s="2"/>
    </row>
    <row r="75" spans="1:9" ht="36.75" customHeight="1" x14ac:dyDescent="0.25">
      <c r="A75" s="13" t="s">
        <v>88</v>
      </c>
      <c r="B75" s="14" t="s">
        <v>89</v>
      </c>
      <c r="C75" s="6">
        <f>SUM((E8*E9)*D75)</f>
        <v>17269.175999999999</v>
      </c>
      <c r="D75" s="48">
        <v>0.38</v>
      </c>
      <c r="E75" s="2"/>
      <c r="F75" s="2"/>
      <c r="G75" s="2"/>
      <c r="H75" s="2"/>
      <c r="I75" s="2"/>
    </row>
    <row r="76" spans="1:9" ht="22.5" customHeight="1" x14ac:dyDescent="0.25">
      <c r="A76" s="13" t="s">
        <v>90</v>
      </c>
      <c r="B76" s="14" t="s">
        <v>21</v>
      </c>
      <c r="C76" s="6">
        <f>SUM((E8*E9)*D76)</f>
        <v>11361.3</v>
      </c>
      <c r="D76" s="48">
        <v>0.25</v>
      </c>
      <c r="E76" s="2"/>
      <c r="F76" s="2"/>
      <c r="G76" s="2"/>
      <c r="H76" s="2"/>
      <c r="I76" s="2"/>
    </row>
    <row r="77" spans="1:9" ht="38.25" customHeight="1" x14ac:dyDescent="0.25">
      <c r="A77" s="13" t="s">
        <v>91</v>
      </c>
      <c r="B77" s="10" t="s">
        <v>21</v>
      </c>
      <c r="C77" s="6">
        <f>SUM((E8*E9)*D77)</f>
        <v>19995.887999999999</v>
      </c>
      <c r="D77" s="48">
        <v>0.44</v>
      </c>
      <c r="E77" s="2"/>
      <c r="F77" s="2"/>
      <c r="G77" s="2"/>
      <c r="H77" s="2"/>
      <c r="I77" s="2"/>
    </row>
    <row r="78" spans="1:9" s="2" customFormat="1" ht="38.25" customHeight="1" x14ac:dyDescent="0.25">
      <c r="A78" s="18" t="s">
        <v>127</v>
      </c>
      <c r="B78" s="19"/>
      <c r="C78" s="36">
        <f>SUM(C79,C80)</f>
        <v>36810.612000000001</v>
      </c>
      <c r="D78" s="20">
        <f>SUM(D79,D80)</f>
        <v>0.80999999999999994</v>
      </c>
    </row>
    <row r="79" spans="1:9" ht="29.25" customHeight="1" x14ac:dyDescent="0.25">
      <c r="A79" s="21" t="s">
        <v>128</v>
      </c>
      <c r="B79" s="22" t="s">
        <v>130</v>
      </c>
      <c r="C79" s="37">
        <f>SUM(D79*E9*E8)</f>
        <v>32720.544000000002</v>
      </c>
      <c r="D79" s="38">
        <v>0.72</v>
      </c>
      <c r="E79" s="2"/>
      <c r="F79" s="2"/>
      <c r="G79" s="2"/>
      <c r="H79" s="2"/>
      <c r="I79" s="2"/>
    </row>
    <row r="80" spans="1:9" ht="38.25" customHeight="1" x14ac:dyDescent="0.25">
      <c r="A80" s="21" t="s">
        <v>129</v>
      </c>
      <c r="B80" s="22" t="s">
        <v>12</v>
      </c>
      <c r="C80" s="39">
        <f>SUM(D80*E9*E8)</f>
        <v>4090.0680000000002</v>
      </c>
      <c r="D80" s="38">
        <v>0.09</v>
      </c>
      <c r="E80" s="2"/>
      <c r="F80" s="2"/>
      <c r="G80" s="2"/>
      <c r="H80" s="2"/>
      <c r="I80" s="2"/>
    </row>
    <row r="81" spans="1:9" ht="27.75" customHeight="1" x14ac:dyDescent="0.25">
      <c r="A81" s="23" t="s">
        <v>92</v>
      </c>
      <c r="B81" s="7"/>
      <c r="C81" s="24">
        <f>SUM(C82,C90,C96,C101,C104)</f>
        <v>294484.89600000001</v>
      </c>
      <c r="D81" s="25">
        <f>SUM(D82,D90,D96,D101,D104)</f>
        <v>6.61</v>
      </c>
      <c r="E81" s="2"/>
      <c r="F81" s="2"/>
      <c r="G81" s="2"/>
      <c r="H81" s="2"/>
      <c r="I81" s="2"/>
    </row>
    <row r="82" spans="1:9" ht="27" customHeight="1" x14ac:dyDescent="0.25">
      <c r="A82" s="26" t="s">
        <v>93</v>
      </c>
      <c r="B82" s="7"/>
      <c r="C82" s="24">
        <f>SUM((E8*E9)*D82)</f>
        <v>111340.74</v>
      </c>
      <c r="D82" s="25">
        <f>SUM(D83:D89)</f>
        <v>2.4500000000000002</v>
      </c>
      <c r="E82" s="51"/>
      <c r="F82" s="2"/>
      <c r="G82" s="2"/>
      <c r="H82" s="2"/>
      <c r="I82" s="2"/>
    </row>
    <row r="83" spans="1:9" ht="15.75" customHeight="1" x14ac:dyDescent="0.25">
      <c r="A83" s="4" t="s">
        <v>137</v>
      </c>
      <c r="B83" s="29" t="s">
        <v>135</v>
      </c>
      <c r="C83" s="6">
        <f>SUM((E8*E9)*D83)</f>
        <v>25449.312000000002</v>
      </c>
      <c r="D83" s="48">
        <v>0.56000000000000005</v>
      </c>
      <c r="E83" s="2"/>
      <c r="F83" s="2"/>
      <c r="G83" s="2"/>
      <c r="H83" s="2"/>
      <c r="I83" s="2"/>
    </row>
    <row r="84" spans="1:9" ht="14.25" customHeight="1" x14ac:dyDescent="0.25">
      <c r="A84" s="4" t="s">
        <v>138</v>
      </c>
      <c r="B84" s="29" t="s">
        <v>135</v>
      </c>
      <c r="C84" s="6">
        <f>SUM((E8*E9)*D84)</f>
        <v>43172.939999999995</v>
      </c>
      <c r="D84" s="48">
        <v>0.95</v>
      </c>
      <c r="E84" s="2"/>
      <c r="F84" s="2"/>
      <c r="G84" s="2"/>
      <c r="H84" s="2"/>
      <c r="I84" s="2"/>
    </row>
    <row r="85" spans="1:9" ht="21.75" customHeight="1" x14ac:dyDescent="0.25">
      <c r="A85" s="4" t="s">
        <v>136</v>
      </c>
      <c r="B85" s="29" t="s">
        <v>151</v>
      </c>
      <c r="C85" s="6">
        <f>SUM(E8*E9)*D85</f>
        <v>18178.079999999998</v>
      </c>
      <c r="D85" s="48">
        <v>0.4</v>
      </c>
      <c r="E85" s="2"/>
      <c r="F85" s="2"/>
      <c r="G85" s="2"/>
      <c r="H85" s="2"/>
      <c r="I85" s="2"/>
    </row>
    <row r="86" spans="1:9" ht="38.25" customHeight="1" x14ac:dyDescent="0.25">
      <c r="A86" s="27" t="s">
        <v>139</v>
      </c>
      <c r="B86" s="29" t="s">
        <v>150</v>
      </c>
      <c r="C86" s="6">
        <f>SUM((E8*E9)*D86)</f>
        <v>3635.616</v>
      </c>
      <c r="D86" s="48">
        <v>0.08</v>
      </c>
      <c r="E86" s="2"/>
      <c r="F86" s="2"/>
      <c r="G86" s="2"/>
      <c r="H86" s="2"/>
      <c r="I86" s="2"/>
    </row>
    <row r="87" spans="1:9" ht="14.25" customHeight="1" x14ac:dyDescent="0.25">
      <c r="A87" s="13" t="s">
        <v>140</v>
      </c>
      <c r="B87" s="46" t="s">
        <v>150</v>
      </c>
      <c r="C87" s="6">
        <f>SUM((E8*E9)*D87)</f>
        <v>2726.7119999999995</v>
      </c>
      <c r="D87" s="48">
        <v>0.06</v>
      </c>
      <c r="E87" s="2"/>
      <c r="F87" s="2"/>
      <c r="G87" s="2"/>
      <c r="H87" s="2"/>
      <c r="I87" s="2"/>
    </row>
    <row r="88" spans="1:9" ht="22.5" x14ac:dyDescent="0.25">
      <c r="A88" s="13" t="s">
        <v>142</v>
      </c>
      <c r="B88" s="46" t="s">
        <v>89</v>
      </c>
      <c r="C88" s="6">
        <f>SUM((E8*E9)*D88)</f>
        <v>1363.3559999999998</v>
      </c>
      <c r="D88" s="48">
        <v>0.03</v>
      </c>
      <c r="E88" s="2"/>
      <c r="F88" s="2"/>
      <c r="G88" s="2"/>
      <c r="H88" s="2"/>
      <c r="I88" s="2"/>
    </row>
    <row r="89" spans="1:9" ht="48" customHeight="1" x14ac:dyDescent="0.25">
      <c r="A89" s="13" t="s">
        <v>95</v>
      </c>
      <c r="B89" s="14" t="s">
        <v>141</v>
      </c>
      <c r="C89" s="6">
        <f>SUM((E8*E9)*D89)</f>
        <v>16814.723999999998</v>
      </c>
      <c r="D89" s="48">
        <v>0.37</v>
      </c>
      <c r="E89" s="2"/>
      <c r="F89" s="2"/>
      <c r="G89" s="2"/>
      <c r="H89" s="2"/>
      <c r="I89" s="2"/>
    </row>
    <row r="90" spans="1:9" ht="53.25" customHeight="1" x14ac:dyDescent="0.25">
      <c r="A90" s="28" t="s">
        <v>165</v>
      </c>
      <c r="B90" s="12"/>
      <c r="C90" s="24">
        <f>SUM(C91:C95)</f>
        <v>33629.447999999997</v>
      </c>
      <c r="D90" s="25">
        <f>SUM(D91:D95)</f>
        <v>0.7400000000000001</v>
      </c>
      <c r="E90" s="52"/>
      <c r="F90" s="2"/>
      <c r="G90" s="2"/>
      <c r="H90" s="2"/>
      <c r="I90" s="2"/>
    </row>
    <row r="91" spans="1:9" ht="22.5" x14ac:dyDescent="0.25">
      <c r="A91" s="13" t="s">
        <v>164</v>
      </c>
      <c r="B91" s="14" t="s">
        <v>12</v>
      </c>
      <c r="C91" s="6">
        <f>SUM(E8*E9)*D91</f>
        <v>1363.3559999999998</v>
      </c>
      <c r="D91" s="48">
        <v>0.03</v>
      </c>
      <c r="E91" s="2"/>
      <c r="F91" s="2"/>
      <c r="G91" s="2"/>
      <c r="H91" s="2"/>
      <c r="I91" s="2"/>
    </row>
    <row r="92" spans="1:9" ht="26.25" customHeight="1" x14ac:dyDescent="0.25">
      <c r="A92" s="13" t="s">
        <v>163</v>
      </c>
      <c r="B92" s="14" t="s">
        <v>12</v>
      </c>
      <c r="C92" s="6">
        <f>SUM((E8*E9)*D92)</f>
        <v>2726.7119999999995</v>
      </c>
      <c r="D92" s="48">
        <v>0.06</v>
      </c>
      <c r="E92" s="2"/>
      <c r="F92" s="2"/>
      <c r="G92" s="2"/>
      <c r="H92" s="2"/>
      <c r="I92" s="2"/>
    </row>
    <row r="93" spans="1:9" ht="45" customHeight="1" x14ac:dyDescent="0.25">
      <c r="A93" s="13" t="s">
        <v>143</v>
      </c>
      <c r="B93" s="10" t="s">
        <v>96</v>
      </c>
      <c r="C93" s="6">
        <f>SUM((E8*E9)*D93)</f>
        <v>24994.86</v>
      </c>
      <c r="D93" s="48">
        <v>0.55000000000000004</v>
      </c>
      <c r="E93" s="2"/>
      <c r="F93" s="2"/>
      <c r="G93" s="2"/>
      <c r="H93" s="2"/>
      <c r="I93" s="2"/>
    </row>
    <row r="94" spans="1:9" x14ac:dyDescent="0.25">
      <c r="A94" s="13" t="s">
        <v>161</v>
      </c>
      <c r="B94" s="14" t="s">
        <v>97</v>
      </c>
      <c r="C94" s="6">
        <f>SUM((E8*E9)*D94)</f>
        <v>2272.2599999999998</v>
      </c>
      <c r="D94" s="48">
        <v>0.05</v>
      </c>
      <c r="E94" s="2"/>
      <c r="F94" s="2"/>
      <c r="G94" s="2"/>
      <c r="H94" s="2"/>
      <c r="I94" s="2"/>
    </row>
    <row r="95" spans="1:9" x14ac:dyDescent="0.25">
      <c r="A95" s="13" t="s">
        <v>162</v>
      </c>
      <c r="B95" s="10" t="s">
        <v>94</v>
      </c>
      <c r="C95" s="6">
        <f>SUM((E8*E9)*D95)</f>
        <v>2272.2599999999998</v>
      </c>
      <c r="D95" s="48">
        <v>0.05</v>
      </c>
      <c r="E95" s="2"/>
      <c r="F95" s="2"/>
      <c r="G95" s="2"/>
      <c r="H95" s="2"/>
      <c r="I95" s="2"/>
    </row>
    <row r="96" spans="1:9" ht="21" x14ac:dyDescent="0.25">
      <c r="A96" s="28" t="s">
        <v>98</v>
      </c>
      <c r="B96" s="12"/>
      <c r="C96" s="24">
        <f>SUM(C97:C99)</f>
        <v>105887.31600000001</v>
      </c>
      <c r="D96" s="25">
        <f>SUM(D97:D100)</f>
        <v>2.46</v>
      </c>
      <c r="E96" s="2"/>
      <c r="F96" s="2"/>
      <c r="G96" s="2"/>
      <c r="H96" s="2"/>
      <c r="I96" s="2"/>
    </row>
    <row r="97" spans="1:9" ht="22.5" x14ac:dyDescent="0.25">
      <c r="A97" s="13" t="s">
        <v>99</v>
      </c>
      <c r="B97" s="14" t="s">
        <v>100</v>
      </c>
      <c r="C97" s="6">
        <f>SUM((E8*E9)*D97)</f>
        <v>84073.62</v>
      </c>
      <c r="D97" s="48">
        <v>1.85</v>
      </c>
      <c r="E97" s="2"/>
      <c r="F97" s="2"/>
      <c r="G97" s="2"/>
      <c r="H97" s="2"/>
      <c r="I97" s="2"/>
    </row>
    <row r="98" spans="1:9" ht="22.5" x14ac:dyDescent="0.25">
      <c r="A98" s="13" t="s">
        <v>159</v>
      </c>
      <c r="B98" s="14" t="s">
        <v>101</v>
      </c>
      <c r="C98" s="6">
        <f>SUM((E8*E9)*D98)</f>
        <v>21359.243999999999</v>
      </c>
      <c r="D98" s="48">
        <v>0.47</v>
      </c>
      <c r="E98" s="2"/>
      <c r="F98" s="2"/>
      <c r="G98" s="2"/>
      <c r="H98" s="2"/>
      <c r="I98" s="2"/>
    </row>
    <row r="99" spans="1:9" ht="24.75" customHeight="1" x14ac:dyDescent="0.25">
      <c r="A99" s="13" t="s">
        <v>160</v>
      </c>
      <c r="B99" s="10" t="s">
        <v>102</v>
      </c>
      <c r="C99" s="6">
        <f>SUM((E8*E9)*D99)</f>
        <v>454.452</v>
      </c>
      <c r="D99" s="48">
        <v>0.01</v>
      </c>
      <c r="E99" s="2"/>
      <c r="F99" s="2"/>
      <c r="G99" s="2"/>
      <c r="H99" s="2"/>
      <c r="I99" s="2"/>
    </row>
    <row r="100" spans="1:9" ht="24.75" customHeight="1" x14ac:dyDescent="0.25">
      <c r="A100" s="13" t="s">
        <v>148</v>
      </c>
      <c r="B100" s="45" t="s">
        <v>107</v>
      </c>
      <c r="C100" s="44">
        <f>SUM(D100*E8*E9)</f>
        <v>5907.8760000000002</v>
      </c>
      <c r="D100" s="48">
        <v>0.13</v>
      </c>
      <c r="E100" s="2"/>
      <c r="F100" s="2"/>
      <c r="G100" s="2"/>
      <c r="H100" s="2"/>
      <c r="I100" s="2"/>
    </row>
    <row r="101" spans="1:9" s="2" customFormat="1" x14ac:dyDescent="0.25">
      <c r="A101" s="26" t="s">
        <v>103</v>
      </c>
      <c r="B101" s="5"/>
      <c r="C101" s="24">
        <f>SUM(E8*E9)*D101</f>
        <v>39991.775999999998</v>
      </c>
      <c r="D101" s="29">
        <f>SUM(D103,D102)</f>
        <v>0.88</v>
      </c>
    </row>
    <row r="102" spans="1:9" ht="37.5" customHeight="1" x14ac:dyDescent="0.25">
      <c r="A102" s="27" t="s">
        <v>131</v>
      </c>
      <c r="B102" s="7"/>
      <c r="C102" s="6">
        <f>SUM(E8*E9)*D102</f>
        <v>5453.4239999999991</v>
      </c>
      <c r="D102" s="48">
        <v>0.12</v>
      </c>
      <c r="E102" s="2"/>
      <c r="F102" s="2"/>
      <c r="G102" s="2"/>
      <c r="H102" s="2"/>
      <c r="I102" s="2"/>
    </row>
    <row r="103" spans="1:9" ht="62.25" customHeight="1" x14ac:dyDescent="0.25">
      <c r="A103" s="13" t="s">
        <v>104</v>
      </c>
      <c r="B103" s="14" t="s">
        <v>105</v>
      </c>
      <c r="C103" s="6">
        <f>SUM(E8*E9)*D103</f>
        <v>34538.351999999999</v>
      </c>
      <c r="D103" s="48">
        <v>0.76</v>
      </c>
      <c r="E103" s="2"/>
      <c r="F103" s="51"/>
      <c r="G103" s="2"/>
      <c r="H103" s="2"/>
      <c r="I103" s="2"/>
    </row>
    <row r="104" spans="1:9" ht="35.25" customHeight="1" x14ac:dyDescent="0.25">
      <c r="A104" s="26" t="s">
        <v>106</v>
      </c>
      <c r="B104" s="29" t="s">
        <v>107</v>
      </c>
      <c r="C104" s="24">
        <f>SUM((E8*E9)*D104)</f>
        <v>3635.616</v>
      </c>
      <c r="D104" s="25">
        <v>0.08</v>
      </c>
      <c r="E104" s="2"/>
      <c r="F104" s="2"/>
      <c r="G104" s="2"/>
      <c r="H104" s="2"/>
      <c r="I104" s="2"/>
    </row>
    <row r="105" spans="1:9" x14ac:dyDescent="0.25">
      <c r="A105" s="30" t="s">
        <v>120</v>
      </c>
      <c r="B105" s="10"/>
      <c r="C105" s="24">
        <f>SUM((E8*E9)*D105)</f>
        <v>532163.29200000002</v>
      </c>
      <c r="D105" s="25">
        <f>SUM(D6,D55,D81,D104)</f>
        <v>11.71</v>
      </c>
      <c r="E105" s="2"/>
      <c r="F105" s="2"/>
      <c r="G105" s="2"/>
      <c r="H105" s="2"/>
      <c r="I105" s="2"/>
    </row>
    <row r="106" spans="1:9" x14ac:dyDescent="0.25">
      <c r="A106" s="12" t="s">
        <v>109</v>
      </c>
      <c r="B106" s="3" t="s">
        <v>107</v>
      </c>
      <c r="C106" s="6">
        <f>SUM((E8*E9)*D106)</f>
        <v>97707.180000000008</v>
      </c>
      <c r="D106" s="40">
        <f>SUM(D107,D108,D109,D110,D116,D117,D118,D119)</f>
        <v>2.1500000000000004</v>
      </c>
      <c r="E106" s="2"/>
      <c r="F106" s="2"/>
      <c r="G106" s="2"/>
      <c r="H106" s="2"/>
      <c r="I106" s="2"/>
    </row>
    <row r="107" spans="1:9" x14ac:dyDescent="0.25">
      <c r="A107" s="31" t="s">
        <v>123</v>
      </c>
      <c r="B107" s="3" t="s">
        <v>124</v>
      </c>
      <c r="C107" s="6">
        <f>SUM(E8*E9)*D107</f>
        <v>23177.052</v>
      </c>
      <c r="D107" s="25">
        <v>0.51</v>
      </c>
      <c r="E107" s="2"/>
      <c r="F107" s="2"/>
      <c r="G107" s="2"/>
      <c r="H107" s="2"/>
      <c r="I107" s="2"/>
    </row>
    <row r="108" spans="1:9" x14ac:dyDescent="0.25">
      <c r="A108" s="3" t="s">
        <v>110</v>
      </c>
      <c r="B108" s="3" t="s">
        <v>107</v>
      </c>
      <c r="C108" s="6">
        <f>SUM((E8*E9)*D108)</f>
        <v>29539.379999999997</v>
      </c>
      <c r="D108" s="48">
        <v>0.65</v>
      </c>
      <c r="E108" s="2"/>
      <c r="F108" s="2"/>
      <c r="G108" s="2"/>
      <c r="H108" s="2"/>
      <c r="I108" s="2"/>
    </row>
    <row r="109" spans="1:9" ht="22.5" x14ac:dyDescent="0.25">
      <c r="A109" s="3" t="s">
        <v>111</v>
      </c>
      <c r="B109" s="3" t="s">
        <v>107</v>
      </c>
      <c r="C109" s="6">
        <f>SUM((E8*E9)*D109)</f>
        <v>6816.78</v>
      </c>
      <c r="D109" s="48">
        <v>0.15</v>
      </c>
      <c r="E109" s="2"/>
      <c r="F109" s="2"/>
      <c r="G109" s="2"/>
      <c r="H109" s="2"/>
      <c r="I109" s="2"/>
    </row>
    <row r="110" spans="1:9" x14ac:dyDescent="0.25">
      <c r="A110" s="34" t="s">
        <v>126</v>
      </c>
      <c r="B110" s="34" t="s">
        <v>112</v>
      </c>
      <c r="C110" s="24">
        <f>SUM(E8*E9*D110)</f>
        <v>17723.628000000001</v>
      </c>
      <c r="D110" s="40">
        <f>SUM(D111:D115)</f>
        <v>0.39</v>
      </c>
      <c r="E110" s="2"/>
      <c r="F110" s="2"/>
      <c r="G110" s="2"/>
      <c r="H110" s="2"/>
      <c r="I110" s="2"/>
    </row>
    <row r="111" spans="1:9" x14ac:dyDescent="0.25">
      <c r="A111" s="3" t="s">
        <v>113</v>
      </c>
      <c r="B111" s="3" t="s">
        <v>112</v>
      </c>
      <c r="C111" s="6">
        <f>SUM(E8*E9)*D111</f>
        <v>1817.808</v>
      </c>
      <c r="D111" s="48">
        <v>0.04</v>
      </c>
      <c r="E111" s="53"/>
      <c r="F111" s="2"/>
      <c r="G111" s="2"/>
      <c r="H111" s="2"/>
      <c r="I111" s="2"/>
    </row>
    <row r="112" spans="1:9" ht="15.75" customHeight="1" x14ac:dyDescent="0.25">
      <c r="A112" s="56" t="s">
        <v>152</v>
      </c>
      <c r="B112" s="3" t="s">
        <v>112</v>
      </c>
      <c r="C112" s="47">
        <f>SUM((E8*E9)*D112)</f>
        <v>1817.808</v>
      </c>
      <c r="D112" s="48">
        <v>0.04</v>
      </c>
      <c r="E112" s="53"/>
      <c r="F112" s="2"/>
      <c r="G112" s="2"/>
      <c r="H112" s="2"/>
      <c r="I112" s="2"/>
    </row>
    <row r="113" spans="1:9" x14ac:dyDescent="0.25">
      <c r="A113" s="56" t="s">
        <v>114</v>
      </c>
      <c r="B113" s="3" t="s">
        <v>112</v>
      </c>
      <c r="C113" s="47">
        <f>SUM(E8*E9)*D113</f>
        <v>454.452</v>
      </c>
      <c r="D113" s="48">
        <v>0.01</v>
      </c>
      <c r="E113" s="53"/>
      <c r="F113" s="2"/>
      <c r="G113" s="2"/>
      <c r="H113" s="2"/>
      <c r="I113" s="2"/>
    </row>
    <row r="114" spans="1:9" ht="22.5" x14ac:dyDescent="0.25">
      <c r="A114" s="56" t="s">
        <v>153</v>
      </c>
      <c r="B114" s="3" t="s">
        <v>112</v>
      </c>
      <c r="C114" s="47">
        <f>SUM(E8*E9)*D114</f>
        <v>6816.78</v>
      </c>
      <c r="D114" s="48">
        <v>0.15</v>
      </c>
      <c r="E114" s="53"/>
      <c r="F114" s="2"/>
      <c r="G114" s="2"/>
      <c r="H114" s="2"/>
      <c r="I114" s="2"/>
    </row>
    <row r="115" spans="1:9" ht="22.5" x14ac:dyDescent="0.25">
      <c r="A115" s="56" t="s">
        <v>154</v>
      </c>
      <c r="B115" s="3" t="s">
        <v>115</v>
      </c>
      <c r="C115" s="47">
        <f>SUM(E8*E9)*D115</f>
        <v>6816.78</v>
      </c>
      <c r="D115" s="48">
        <v>0.15</v>
      </c>
      <c r="E115" s="53"/>
      <c r="F115" s="2"/>
      <c r="G115" s="2"/>
      <c r="H115" s="2"/>
      <c r="I115" s="2"/>
    </row>
    <row r="116" spans="1:9" x14ac:dyDescent="0.25">
      <c r="A116" s="57" t="s">
        <v>155</v>
      </c>
      <c r="B116" s="32" t="s">
        <v>107</v>
      </c>
      <c r="C116" s="41">
        <f>SUM((E8*E9)*D116)</f>
        <v>2272.2599999999998</v>
      </c>
      <c r="D116" s="42">
        <v>0.05</v>
      </c>
      <c r="E116" s="2"/>
      <c r="F116" s="2"/>
      <c r="G116" s="2"/>
      <c r="H116" s="2"/>
      <c r="I116" s="2"/>
    </row>
    <row r="117" spans="1:9" ht="22.5" x14ac:dyDescent="0.25">
      <c r="A117" s="3" t="s">
        <v>116</v>
      </c>
      <c r="B117" s="3"/>
      <c r="C117" s="47">
        <f>SUM((E8*E9)*D117)</f>
        <v>2272.2599999999998</v>
      </c>
      <c r="D117" s="48">
        <v>0.05</v>
      </c>
      <c r="E117" s="2"/>
      <c r="F117" s="2"/>
      <c r="G117" s="2"/>
      <c r="H117" s="2"/>
      <c r="I117" s="2"/>
    </row>
    <row r="118" spans="1:9" ht="13.5" customHeight="1" x14ac:dyDescent="0.25">
      <c r="A118" s="3" t="s">
        <v>117</v>
      </c>
      <c r="B118" s="3" t="s">
        <v>107</v>
      </c>
      <c r="C118" s="47">
        <f>SUM((E8*E9)*D118)</f>
        <v>7725.6840000000002</v>
      </c>
      <c r="D118" s="48">
        <v>0.17</v>
      </c>
      <c r="E118" s="2"/>
      <c r="F118" s="2"/>
      <c r="G118" s="2"/>
      <c r="H118" s="2"/>
      <c r="I118" s="2"/>
    </row>
    <row r="119" spans="1:9" x14ac:dyDescent="0.25">
      <c r="A119" s="3" t="s">
        <v>118</v>
      </c>
      <c r="B119" s="3" t="s">
        <v>107</v>
      </c>
      <c r="C119" s="47">
        <f>SUM((E8*E9)*D119)</f>
        <v>8180.1359999999995</v>
      </c>
      <c r="D119" s="48">
        <v>0.18</v>
      </c>
      <c r="E119" s="2"/>
      <c r="F119" s="2"/>
      <c r="G119" s="2"/>
      <c r="H119" s="2"/>
      <c r="I119" s="2"/>
    </row>
    <row r="120" spans="1:9" ht="49.5" customHeight="1" x14ac:dyDescent="0.25">
      <c r="A120" s="33" t="s">
        <v>125</v>
      </c>
      <c r="B120" s="49" t="s">
        <v>108</v>
      </c>
      <c r="C120" s="24">
        <f>SUM((E8*E9)*D120)</f>
        <v>11361.3</v>
      </c>
      <c r="D120" s="25">
        <v>0.25</v>
      </c>
      <c r="E120" s="2"/>
      <c r="F120" s="2"/>
      <c r="G120" s="2"/>
      <c r="H120" s="2"/>
      <c r="I120" s="2"/>
    </row>
    <row r="121" spans="1:9" ht="15" customHeight="1" x14ac:dyDescent="0.25">
      <c r="A121" s="35" t="s">
        <v>147</v>
      </c>
      <c r="B121" s="49"/>
      <c r="C121" s="24">
        <f>SUM(D121*E8*12)</f>
        <v>95434.92</v>
      </c>
      <c r="D121" s="25">
        <v>2.1</v>
      </c>
      <c r="E121" s="2"/>
      <c r="F121" s="2"/>
      <c r="G121" s="2"/>
      <c r="H121" s="2"/>
      <c r="I121" s="2"/>
    </row>
    <row r="122" spans="1:9" ht="21" x14ac:dyDescent="0.25">
      <c r="A122" s="55" t="s">
        <v>156</v>
      </c>
      <c r="B122" s="34" t="s">
        <v>144</v>
      </c>
      <c r="C122" s="24">
        <f>SUM((E8*E9)*D122)</f>
        <v>4544.5199999999995</v>
      </c>
      <c r="D122" s="25">
        <v>0.1</v>
      </c>
      <c r="E122" s="2"/>
      <c r="F122" s="2"/>
      <c r="G122" s="2"/>
      <c r="H122" s="2"/>
      <c r="I122" s="2"/>
    </row>
    <row r="123" spans="1:9" x14ac:dyDescent="0.25">
      <c r="A123" s="34" t="s">
        <v>119</v>
      </c>
      <c r="B123" s="3"/>
      <c r="C123" s="24">
        <f>SUM((E8*E9)*D123)</f>
        <v>741211.21200000006</v>
      </c>
      <c r="D123" s="24">
        <f>SUM(D105,D106,D120,D121,D122)</f>
        <v>16.310000000000002</v>
      </c>
      <c r="E123" s="2"/>
      <c r="F123" s="2"/>
      <c r="G123" s="2"/>
      <c r="H123" s="2"/>
      <c r="I123" s="2"/>
    </row>
    <row r="124" spans="1:9" x14ac:dyDescent="0.25">
      <c r="E124" s="2"/>
      <c r="F124" s="2"/>
      <c r="G124" s="2"/>
      <c r="H124" s="2"/>
      <c r="I124" s="2"/>
    </row>
    <row r="125" spans="1:9" x14ac:dyDescent="0.25">
      <c r="A125" s="8" t="s">
        <v>121</v>
      </c>
      <c r="B125" s="9"/>
      <c r="C125" s="43"/>
      <c r="D125" s="43"/>
      <c r="E125" s="2"/>
      <c r="F125" s="2"/>
      <c r="G125" s="2"/>
      <c r="H125" s="2"/>
      <c r="I125" s="2"/>
    </row>
    <row r="126" spans="1:9" x14ac:dyDescent="0.25">
      <c r="A126" s="8" t="s">
        <v>157</v>
      </c>
      <c r="B126" s="9"/>
      <c r="C126" s="43"/>
      <c r="D126" s="43"/>
    </row>
    <row r="127" spans="1:9" x14ac:dyDescent="0.25">
      <c r="A127" s="8"/>
      <c r="B127" s="9"/>
      <c r="C127" s="43"/>
      <c r="D127" s="43"/>
    </row>
    <row r="128" spans="1:9" x14ac:dyDescent="0.25">
      <c r="A128" s="8" t="s">
        <v>122</v>
      </c>
      <c r="B128" s="9"/>
      <c r="C128" s="43"/>
      <c r="D128" s="43"/>
    </row>
    <row r="129" spans="1:4" x14ac:dyDescent="0.25">
      <c r="A129" s="8" t="s">
        <v>166</v>
      </c>
      <c r="B129" s="9"/>
      <c r="C129" s="43"/>
      <c r="D129" s="43"/>
    </row>
    <row r="131" spans="1:4" x14ac:dyDescent="0.25">
      <c r="A131" s="1"/>
    </row>
  </sheetData>
  <mergeCells count="28">
    <mergeCell ref="B1:D1"/>
    <mergeCell ref="A2:D2"/>
    <mergeCell ref="C52:C54"/>
    <mergeCell ref="D52:D54"/>
    <mergeCell ref="C38:C44"/>
    <mergeCell ref="D38:D44"/>
    <mergeCell ref="C45:C48"/>
    <mergeCell ref="D45:D48"/>
    <mergeCell ref="C50:C51"/>
    <mergeCell ref="D50:D51"/>
    <mergeCell ref="B18:B19"/>
    <mergeCell ref="B35:B36"/>
    <mergeCell ref="C35:C37"/>
    <mergeCell ref="D35:D37"/>
    <mergeCell ref="C14:C17"/>
    <mergeCell ref="D14:D17"/>
    <mergeCell ref="C18:C20"/>
    <mergeCell ref="D18:D20"/>
    <mergeCell ref="C21:C24"/>
    <mergeCell ref="D21:D24"/>
    <mergeCell ref="B25:B29"/>
    <mergeCell ref="C25:C34"/>
    <mergeCell ref="D25:D34"/>
    <mergeCell ref="B3:B5"/>
    <mergeCell ref="C3:C5"/>
    <mergeCell ref="D3:D5"/>
    <mergeCell ref="C7:C13"/>
    <mergeCell ref="D7:D13"/>
  </mergeCells>
  <pageMargins left="0.90551181102362199" right="0.31496062992125984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2022-11-29T14:23:02Z</dcterms:modified>
</cp:coreProperties>
</file>